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STADISTICAS 2022\"/>
    </mc:Choice>
  </mc:AlternateContent>
  <xr:revisionPtr revIDLastSave="0" documentId="13_ncr:1_{7FF4355F-C1DE-4DE6-8DC9-B494636E316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Instrucciones" sheetId="1" r:id="rId1"/>
    <sheet name="Formulario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8" i="2" l="1"/>
  <c r="I56" i="2"/>
  <c r="H56" i="2"/>
  <c r="F56" i="2"/>
  <c r="E56" i="2"/>
  <c r="G55" i="2"/>
  <c r="G54" i="2"/>
  <c r="G53" i="2"/>
  <c r="G52" i="2"/>
  <c r="G51" i="2"/>
  <c r="I48" i="2"/>
  <c r="H48" i="2"/>
  <c r="F48" i="2"/>
  <c r="E48" i="2"/>
  <c r="G47" i="2"/>
  <c r="G46" i="2"/>
  <c r="I43" i="2"/>
  <c r="H43" i="2"/>
  <c r="F43" i="2"/>
  <c r="E43" i="2"/>
  <c r="G42" i="2"/>
  <c r="G41" i="2"/>
  <c r="G40" i="2"/>
  <c r="I37" i="2"/>
  <c r="H37" i="2"/>
  <c r="F37" i="2"/>
  <c r="E37" i="2"/>
  <c r="G36" i="2"/>
  <c r="G35" i="2"/>
  <c r="G34" i="2"/>
  <c r="I31" i="2"/>
  <c r="H31" i="2"/>
  <c r="F31" i="2"/>
  <c r="E31" i="2"/>
  <c r="G30" i="2"/>
  <c r="G29" i="2"/>
  <c r="G28" i="2"/>
  <c r="G27" i="2"/>
  <c r="G26" i="2"/>
  <c r="I22" i="2"/>
  <c r="H22" i="2"/>
  <c r="F22" i="2"/>
  <c r="E22" i="2"/>
  <c r="G21" i="2"/>
  <c r="G20" i="2"/>
  <c r="G18" i="2"/>
  <c r="G17" i="2"/>
  <c r="G15" i="2"/>
  <c r="G14" i="2"/>
  <c r="G13" i="2"/>
  <c r="G11" i="2"/>
  <c r="G10" i="2"/>
</calcChain>
</file>

<file path=xl/sharedStrings.xml><?xml version="1.0" encoding="utf-8"?>
<sst xmlns="http://schemas.openxmlformats.org/spreadsheetml/2006/main" count="107" uniqueCount="79">
  <si>
    <t>Envío de los formularios.</t>
  </si>
  <si>
    <t>Se realiza un envío mensual a cada uno de los mataderos insulares.</t>
  </si>
  <si>
    <t>Debe enviarse el mismo formulario a todos los mataderos.</t>
  </si>
  <si>
    <r>
      <rPr>
        <sz val="11"/>
        <color rgb="FF000000"/>
        <rFont val="Calibri"/>
        <family val="2"/>
        <charset val="1"/>
      </rPr>
      <t xml:space="preserve">Para enviar este al matadero se deberá copiar la pestaña </t>
    </r>
    <r>
      <rPr>
        <i/>
        <sz val="11"/>
        <color rgb="FF000000"/>
        <rFont val="Calibri"/>
        <family val="2"/>
        <charset val="1"/>
      </rPr>
      <t>Formulario</t>
    </r>
    <r>
      <rPr>
        <sz val="11"/>
        <color rgb="FF000000"/>
        <rFont val="Calibri"/>
        <family val="2"/>
        <charset val="1"/>
      </rPr>
      <t xml:space="preserve"> en un nuevo archivo.
El nombre del nuevo archivo se guardará obedeciendo al siguiente patrón: 
</t>
    </r>
    <r>
      <rPr>
        <i/>
        <sz val="11"/>
        <color rgb="FF000000"/>
        <rFont val="Calibri"/>
        <family val="2"/>
        <charset val="1"/>
      </rPr>
      <t xml:space="preserve">“YYYYMXX_EncSacrificio.xlsx” 
</t>
    </r>
    <r>
      <rPr>
        <sz val="11"/>
        <color rgb="FF000000"/>
        <rFont val="Calibri"/>
        <family val="2"/>
        <charset val="1"/>
      </rPr>
      <t xml:space="preserve">
donde: YYYY es el año, XX el mes indicado con dos dígitos. 
Un ejemplo sería </t>
    </r>
    <r>
      <rPr>
        <i/>
        <sz val="11"/>
        <color rgb="FF000000"/>
        <rFont val="Calibri"/>
        <family val="2"/>
        <charset val="1"/>
      </rPr>
      <t>2019M02_EncSacrificio.xlsx</t>
    </r>
  </si>
  <si>
    <t>Una vez tengamos dicho archivo,  se modificará el título de la hoja indicando el año y mes.</t>
  </si>
  <si>
    <t>ENCUESTA MENSUAL DE SACRIFICIO DE GANADO</t>
  </si>
  <si>
    <t>Concepto</t>
  </si>
  <si>
    <t>Datos</t>
  </si>
  <si>
    <t>TIPO  DE  GANADO  SACRIFICADO</t>
  </si>
  <si>
    <t>Sacrificio de Ganado</t>
  </si>
  <si>
    <t>Destino de la carne</t>
  </si>
  <si>
    <t>Reses sacrificadas</t>
  </si>
  <si>
    <t>Peso canal Total</t>
  </si>
  <si>
    <t>Peso canal Medio</t>
  </si>
  <si>
    <t>Consumo Directo</t>
  </si>
  <si>
    <t>Consumo Industrial</t>
  </si>
  <si>
    <t>Nº</t>
  </si>
  <si>
    <t>t</t>
  </si>
  <si>
    <t>kg</t>
  </si>
  <si>
    <t>P.10</t>
  </si>
  <si>
    <t>BOVINO</t>
  </si>
  <si>
    <t>1.-</t>
  </si>
  <si>
    <t>Terneras hasta 8 meses de edad:</t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</si>
  <si>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Machos</t>
    </r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</si>
  <si>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Hembras</t>
    </r>
  </si>
  <si>
    <t>2.-</t>
  </si>
  <si>
    <t>Terneras de 8 a 12 meses de edad:</t>
  </si>
  <si>
    <t>3.-</t>
  </si>
  <si>
    <t>Novillas</t>
  </si>
  <si>
    <t>(Hembras que nunca han parido)</t>
  </si>
  <si>
    <t>4.-</t>
  </si>
  <si>
    <t>Vacas</t>
  </si>
  <si>
    <t>(Hembras que han parido alguna vez)</t>
  </si>
  <si>
    <t>5.-</t>
  </si>
  <si>
    <t>Toros (machos incluidos los bueyes):</t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</si>
  <si>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Toros/novillos/añojos</t>
    </r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</si>
  <si>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Bueyes</t>
    </r>
  </si>
  <si>
    <t>9.-</t>
  </si>
  <si>
    <t xml:space="preserve">TOTAL BOVINO  </t>
  </si>
  <si>
    <t>P.20</t>
  </si>
  <si>
    <t>OVINO</t>
  </si>
  <si>
    <t>Corderos:</t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</si>
  <si>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Con pesos de hasta 7 kg en canal</t>
    </r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</si>
  <si>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Con pesos de 7,1 a 10 kg en canal</t>
    </r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</si>
  <si>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Con pesos de 10,1 a 13 kg en canal</t>
    </r>
  </si>
  <si>
    <r>
      <rPr>
        <sz val="9"/>
        <color rgb="FF000000"/>
        <rFont val="Wingdings 2"/>
        <family val="1"/>
        <charset val="2"/>
      </rPr>
      <t></t>
    </r>
    <r>
      <rPr>
        <sz val="9"/>
        <color rgb="FF000000"/>
        <rFont val="Times New Roman"/>
        <family val="1"/>
        <charset val="1"/>
      </rPr>
      <t xml:space="preserve">   </t>
    </r>
    <r>
      <rPr>
        <sz val="9"/>
        <color rgb="FF000000"/>
        <rFont val="Arial"/>
        <family val="2"/>
        <charset val="1"/>
      </rPr>
      <t>Con pesos de más de 13 kg en canal</t>
    </r>
  </si>
  <si>
    <t>Reproductores</t>
  </si>
  <si>
    <t xml:space="preserve">TOTAL OVINO  </t>
  </si>
  <si>
    <t>P.30</t>
  </si>
  <si>
    <t>CAPRINO</t>
  </si>
  <si>
    <t xml:space="preserve">Cabritos lechales  </t>
  </si>
  <si>
    <t xml:space="preserve">Chivos  </t>
  </si>
  <si>
    <t xml:space="preserve">Mayor  </t>
  </si>
  <si>
    <t xml:space="preserve">TOTAL CAPRINO  </t>
  </si>
  <si>
    <t>P.40</t>
  </si>
  <si>
    <t>PORCINO</t>
  </si>
  <si>
    <t xml:space="preserve">Lechones  </t>
  </si>
  <si>
    <t xml:space="preserve">Cebo  </t>
  </si>
  <si>
    <t xml:space="preserve">Desvieje  </t>
  </si>
  <si>
    <t xml:space="preserve">TOTAL PORCINO  </t>
  </si>
  <si>
    <t>P.50</t>
  </si>
  <si>
    <t>EQUINO</t>
  </si>
  <si>
    <t xml:space="preserve">Caballar  </t>
  </si>
  <si>
    <t xml:space="preserve">Mular y asnal  </t>
  </si>
  <si>
    <t xml:space="preserve">TOTAL EQUINO  </t>
  </si>
  <si>
    <t>***Atención al cambio de unidades***</t>
  </si>
  <si>
    <t>P.60</t>
  </si>
  <si>
    <t>AVES</t>
  </si>
  <si>
    <t>Miles</t>
  </si>
  <si>
    <t xml:space="preserve">Broilers  </t>
  </si>
  <si>
    <t xml:space="preserve">Gallinas  </t>
  </si>
  <si>
    <t xml:space="preserve">Pavos  </t>
  </si>
  <si>
    <t xml:space="preserve">Patos  </t>
  </si>
  <si>
    <t xml:space="preserve">Otras aves  </t>
  </si>
  <si>
    <t xml:space="preserve">TOTAL AVES  </t>
  </si>
  <si>
    <t>P.70</t>
  </si>
  <si>
    <t>CONEJOS</t>
  </si>
  <si>
    <t>Servicio de Estadística. Secretaría General Técnica</t>
  </si>
  <si>
    <t>Consejería de Agricultura, Ganadería y Pesca. Gobierno de Canarias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</si>
</sst>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dd/mm/yy"/>
    <numFmt numFmtId="166" formatCode="#,##0.00&quot;    &quot;;\-#,##0.00&quot;    &quot;;\-#&quot;    &quot;;@\ "/>
  </numFmts>
  <fonts count="12" x14ac:knownFonts="1"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Wingdings 2"/>
      <family val="1"/>
      <charset val="2"/>
    </font>
    <font>
      <sz val="9"/>
      <color rgb="FF000000"/>
      <name val="Times New Roman"/>
      <family val="1"/>
      <charset val="1"/>
    </font>
    <font>
      <b/>
      <sz val="9"/>
      <color rgb="FFFF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6" fontId="11" fillId="0" borderId="0"/>
  </cellStyleXfs>
  <cellXfs count="73">
    <xf numFmtId="0" fontId="0" fillId="0" borderId="0" xfId="0"/>
    <xf numFmtId="0" fontId="4" fillId="0" borderId="3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76320</xdr:colOff>
      <xdr:row>0</xdr:row>
      <xdr:rowOff>66600</xdr:rowOff>
    </xdr:from>
    <xdr:to>
      <xdr:col>3</xdr:col>
      <xdr:colOff>810000</xdr:colOff>
      <xdr:row>1</xdr:row>
      <xdr:rowOff>172080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66600"/>
          <a:ext cx="2059560" cy="676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10"/>
  <sheetViews>
    <sheetView zoomScaleNormal="100" workbookViewId="0">
      <selection activeCell="A11" sqref="A11"/>
    </sheetView>
  </sheetViews>
  <sheetFormatPr baseColWidth="10" defaultColWidth="10.625" defaultRowHeight="14.25" x14ac:dyDescent="0.2"/>
  <cols>
    <col min="1" max="1" width="145.75" customWidth="1"/>
  </cols>
  <sheetData>
    <row r="3" spans="1:1" ht="15" x14ac:dyDescent="0.2">
      <c r="A3" s="15" t="s">
        <v>0</v>
      </c>
    </row>
    <row r="4" spans="1:1" ht="15" x14ac:dyDescent="0.2">
      <c r="A4" s="16" t="s">
        <v>1</v>
      </c>
    </row>
    <row r="5" spans="1:1" ht="15" x14ac:dyDescent="0.2">
      <c r="A5" s="16" t="s">
        <v>2</v>
      </c>
    </row>
    <row r="7" spans="1:1" ht="90" x14ac:dyDescent="0.2">
      <c r="A7" s="17" t="s">
        <v>3</v>
      </c>
    </row>
    <row r="10" spans="1:1" ht="15" x14ac:dyDescent="0.2">
      <c r="A10" s="17" t="s">
        <v>4</v>
      </c>
    </row>
  </sheetData>
  <sheetProtection algorithmName="SHA-512" hashValue="XszxsP/v6kKztGX/7FtJxwJ4CPdPpVTfC3otoGchMvW97jkTIU88Yrk3H/Xqkgcq9iGk86EFdgL7wAW8qyaCxw==" saltValue="7osyGbmwy69S4QXICaGE2w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1"/>
  <sheetViews>
    <sheetView showGridLines="0" tabSelected="1" zoomScaleNormal="100" workbookViewId="0">
      <selection activeCell="F59" sqref="F59"/>
    </sheetView>
  </sheetViews>
  <sheetFormatPr baseColWidth="10" defaultColWidth="13.625" defaultRowHeight="14.25" x14ac:dyDescent="0.2"/>
  <cols>
    <col min="1" max="1" width="4" style="18" customWidth="1"/>
    <col min="2" max="2" width="3.625" style="18" customWidth="1"/>
    <col min="3" max="3" width="9.5" style="18" customWidth="1"/>
    <col min="4" max="4" width="21.125" style="18" customWidth="1"/>
    <col min="5" max="5" width="12" style="19" customWidth="1"/>
    <col min="6" max="6" width="12" style="20" customWidth="1"/>
    <col min="7" max="7" width="12" style="18" customWidth="1"/>
    <col min="8" max="9" width="12" style="20" customWidth="1"/>
    <col min="10" max="250" width="10.625" style="18" customWidth="1"/>
    <col min="251" max="251" width="10.25" style="18" customWidth="1"/>
    <col min="252" max="252" width="10.625" style="18" customWidth="1"/>
    <col min="253" max="253" width="9.5" style="18" customWidth="1"/>
    <col min="254" max="254" width="19.125" style="18" customWidth="1"/>
    <col min="255" max="255" width="14" style="18" customWidth="1"/>
    <col min="256" max="1024" width="13.625" style="18"/>
  </cols>
  <sheetData>
    <row r="1" spans="1:9" s="23" customFormat="1" ht="45" customHeight="1" x14ac:dyDescent="0.25">
      <c r="A1" s="21"/>
      <c r="B1" s="21"/>
      <c r="C1" s="21"/>
      <c r="D1" s="21"/>
      <c r="E1" s="22" t="s">
        <v>5</v>
      </c>
      <c r="F1" s="21"/>
      <c r="G1" s="21"/>
      <c r="H1" s="21"/>
      <c r="I1" s="21"/>
    </row>
    <row r="2" spans="1:9" ht="30" customHeight="1" x14ac:dyDescent="0.2">
      <c r="D2" s="24"/>
      <c r="E2" s="25">
        <v>44562</v>
      </c>
      <c r="G2" s="26"/>
    </row>
    <row r="3" spans="1:9" ht="13.5" customHeight="1" x14ac:dyDescent="0.2">
      <c r="A3" s="14"/>
      <c r="B3" s="13" t="s">
        <v>6</v>
      </c>
      <c r="C3" s="13"/>
      <c r="D3" s="13"/>
      <c r="E3" s="13" t="s">
        <v>7</v>
      </c>
      <c r="F3" s="13"/>
      <c r="G3" s="13"/>
      <c r="H3" s="13"/>
      <c r="I3" s="13"/>
    </row>
    <row r="4" spans="1:9" ht="13.5" customHeight="1" x14ac:dyDescent="0.2">
      <c r="A4" s="14"/>
      <c r="B4" s="13" t="s">
        <v>8</v>
      </c>
      <c r="C4" s="13"/>
      <c r="D4" s="13"/>
      <c r="E4" s="12" t="s">
        <v>9</v>
      </c>
      <c r="F4" s="12"/>
      <c r="G4" s="12"/>
      <c r="H4" s="11" t="s">
        <v>10</v>
      </c>
      <c r="I4" s="11"/>
    </row>
    <row r="5" spans="1:9" ht="24" x14ac:dyDescent="0.2">
      <c r="A5" s="14"/>
      <c r="B5" s="13"/>
      <c r="C5" s="13"/>
      <c r="D5" s="13"/>
      <c r="E5" s="29" t="s">
        <v>11</v>
      </c>
      <c r="F5" s="30" t="s">
        <v>12</v>
      </c>
      <c r="G5" s="31" t="s">
        <v>13</v>
      </c>
      <c r="H5" s="30" t="s">
        <v>14</v>
      </c>
      <c r="I5" s="30" t="s">
        <v>15</v>
      </c>
    </row>
    <row r="6" spans="1:9" x14ac:dyDescent="0.2">
      <c r="A6" s="14"/>
      <c r="B6" s="13"/>
      <c r="C6" s="13"/>
      <c r="D6" s="13"/>
      <c r="E6" s="32" t="s">
        <v>16</v>
      </c>
      <c r="F6" s="33" t="s">
        <v>17</v>
      </c>
      <c r="G6" s="34" t="s">
        <v>18</v>
      </c>
      <c r="H6" s="33" t="s">
        <v>17</v>
      </c>
      <c r="I6" s="33" t="s">
        <v>17</v>
      </c>
    </row>
    <row r="7" spans="1:9" ht="8.25" customHeight="1" x14ac:dyDescent="0.2">
      <c r="A7" s="35"/>
      <c r="B7" s="10"/>
      <c r="C7" s="10"/>
      <c r="D7" s="10"/>
      <c r="E7" s="36"/>
      <c r="F7" s="37"/>
      <c r="G7" s="38"/>
      <c r="H7" s="37"/>
      <c r="I7" s="37"/>
    </row>
    <row r="8" spans="1:9" ht="15" customHeight="1" x14ac:dyDescent="0.2">
      <c r="A8" s="39" t="s">
        <v>19</v>
      </c>
      <c r="B8" s="9" t="s">
        <v>20</v>
      </c>
      <c r="C8" s="9"/>
      <c r="D8" s="9"/>
      <c r="E8" s="40"/>
      <c r="F8" s="41"/>
      <c r="G8" s="42"/>
      <c r="H8" s="41"/>
      <c r="I8" s="41"/>
    </row>
    <row r="9" spans="1:9" ht="15" customHeight="1" x14ac:dyDescent="0.2">
      <c r="A9" s="43"/>
      <c r="B9" s="44" t="s">
        <v>21</v>
      </c>
      <c r="C9" s="8" t="s">
        <v>22</v>
      </c>
      <c r="D9" s="8"/>
      <c r="E9" s="45"/>
      <c r="F9" s="46"/>
      <c r="G9" s="47"/>
      <c r="H9" s="46"/>
      <c r="I9" s="46"/>
    </row>
    <row r="10" spans="1:9" ht="15" customHeight="1" x14ac:dyDescent="0.2">
      <c r="A10" s="43"/>
      <c r="B10" s="48"/>
      <c r="C10" s="7" t="s">
        <v>23</v>
      </c>
      <c r="D10" s="7"/>
      <c r="E10" s="49">
        <v>2</v>
      </c>
      <c r="F10" s="50">
        <v>0.13600000000000001</v>
      </c>
      <c r="G10" s="50">
        <f>IF(E10=0,0,+F10*1000/E10)</f>
        <v>68</v>
      </c>
      <c r="H10" s="50"/>
      <c r="I10" s="50"/>
    </row>
    <row r="11" spans="1:9" ht="15" customHeight="1" x14ac:dyDescent="0.2">
      <c r="A11" s="43"/>
      <c r="B11" s="51"/>
      <c r="C11" s="7" t="s">
        <v>24</v>
      </c>
      <c r="D11" s="7"/>
      <c r="E11" s="49">
        <v>1</v>
      </c>
      <c r="F11" s="50">
        <v>0.11799999999999999</v>
      </c>
      <c r="G11" s="50">
        <f>IF(E11=0,0,+F11*1000/E11)</f>
        <v>118</v>
      </c>
      <c r="H11" s="50"/>
      <c r="I11" s="50"/>
    </row>
    <row r="12" spans="1:9" ht="15" customHeight="1" x14ac:dyDescent="0.2">
      <c r="A12" s="43"/>
      <c r="B12" s="44" t="s">
        <v>25</v>
      </c>
      <c r="C12" s="8" t="s">
        <v>26</v>
      </c>
      <c r="D12" s="8"/>
      <c r="E12" s="45"/>
      <c r="F12" s="46"/>
      <c r="G12" s="46"/>
      <c r="H12" s="46"/>
      <c r="I12" s="46"/>
    </row>
    <row r="13" spans="1:9" ht="15" customHeight="1" x14ac:dyDescent="0.2">
      <c r="A13" s="43"/>
      <c r="B13" s="48"/>
      <c r="C13" s="7" t="s">
        <v>23</v>
      </c>
      <c r="D13" s="7"/>
      <c r="E13" s="49">
        <v>27</v>
      </c>
      <c r="F13" s="50">
        <v>6.7329999999999997</v>
      </c>
      <c r="G13" s="50">
        <f>IF(E13=0,0,+F13*1000/E13)</f>
        <v>249.37037037037038</v>
      </c>
      <c r="H13" s="50"/>
      <c r="I13" s="50"/>
    </row>
    <row r="14" spans="1:9" ht="15" customHeight="1" x14ac:dyDescent="0.2">
      <c r="A14" s="43"/>
      <c r="B14" s="51"/>
      <c r="C14" s="7" t="s">
        <v>24</v>
      </c>
      <c r="D14" s="7"/>
      <c r="E14" s="49">
        <v>16</v>
      </c>
      <c r="F14" s="50">
        <v>3.65</v>
      </c>
      <c r="G14" s="50">
        <f>IF(E14=0,0,+F14*1000/E14)</f>
        <v>228.125</v>
      </c>
      <c r="H14" s="50"/>
      <c r="I14" s="50"/>
    </row>
    <row r="15" spans="1:9" ht="15" customHeight="1" x14ac:dyDescent="0.2">
      <c r="A15" s="6"/>
      <c r="B15" s="52" t="s">
        <v>27</v>
      </c>
      <c r="C15" s="5" t="s">
        <v>28</v>
      </c>
      <c r="D15" s="5"/>
      <c r="E15" s="4">
        <v>375</v>
      </c>
      <c r="F15" s="3">
        <v>105.34</v>
      </c>
      <c r="G15" s="3">
        <f>IF(E15=0,0,+F15*1000/E15)</f>
        <v>280.90666666666669</v>
      </c>
      <c r="H15" s="3"/>
      <c r="I15" s="2"/>
    </row>
    <row r="16" spans="1:9" ht="15" customHeight="1" x14ac:dyDescent="0.2">
      <c r="A16" s="6"/>
      <c r="B16" s="51"/>
      <c r="C16" s="1" t="s">
        <v>29</v>
      </c>
      <c r="D16" s="1"/>
      <c r="E16" s="4"/>
      <c r="F16" s="3"/>
      <c r="G16" s="3"/>
      <c r="H16" s="3"/>
      <c r="I16" s="2"/>
    </row>
    <row r="17" spans="1:9" ht="15" customHeight="1" x14ac:dyDescent="0.2">
      <c r="A17" s="6"/>
      <c r="B17" s="52" t="s">
        <v>30</v>
      </c>
      <c r="C17" s="5" t="s">
        <v>31</v>
      </c>
      <c r="D17" s="5"/>
      <c r="E17" s="4">
        <v>64</v>
      </c>
      <c r="F17" s="3">
        <v>22.26</v>
      </c>
      <c r="G17" s="3">
        <f>IF(E17=0,0,+F17*1000/E17)</f>
        <v>347.8125</v>
      </c>
      <c r="H17" s="3"/>
      <c r="I17" s="2"/>
    </row>
    <row r="18" spans="1:9" ht="15" customHeight="1" x14ac:dyDescent="0.2">
      <c r="A18" s="6"/>
      <c r="B18" s="48"/>
      <c r="C18" s="1" t="s">
        <v>32</v>
      </c>
      <c r="D18" s="1"/>
      <c r="E18" s="4"/>
      <c r="F18" s="3"/>
      <c r="G18" s="3">
        <f>IF(E18=0,0,+F18*1000/E18)</f>
        <v>0</v>
      </c>
      <c r="H18" s="3"/>
      <c r="I18" s="2"/>
    </row>
    <row r="19" spans="1:9" ht="15" customHeight="1" x14ac:dyDescent="0.2">
      <c r="A19" s="43"/>
      <c r="B19" s="44" t="s">
        <v>33</v>
      </c>
      <c r="C19" s="8" t="s">
        <v>34</v>
      </c>
      <c r="D19" s="8"/>
      <c r="E19" s="45"/>
      <c r="F19" s="46"/>
      <c r="G19" s="46"/>
      <c r="H19" s="46"/>
      <c r="I19" s="46"/>
    </row>
    <row r="20" spans="1:9" ht="15" customHeight="1" x14ac:dyDescent="0.2">
      <c r="A20" s="43"/>
      <c r="B20" s="48"/>
      <c r="C20" s="7" t="s">
        <v>35</v>
      </c>
      <c r="D20" s="7"/>
      <c r="E20" s="49">
        <v>98</v>
      </c>
      <c r="F20" s="50">
        <v>28.974</v>
      </c>
      <c r="G20" s="50">
        <f>IF(E20=0,0,+F20*1000/E20)</f>
        <v>295.65306122448982</v>
      </c>
      <c r="H20" s="50"/>
      <c r="I20" s="50"/>
    </row>
    <row r="21" spans="1:9" ht="15" customHeight="1" x14ac:dyDescent="0.2">
      <c r="A21" s="43"/>
      <c r="B21" s="51"/>
      <c r="C21" s="7" t="s">
        <v>36</v>
      </c>
      <c r="D21" s="7"/>
      <c r="E21" s="49"/>
      <c r="F21" s="50"/>
      <c r="G21" s="50">
        <f>IF(E21=0,0,+F21*1000/E21)</f>
        <v>0</v>
      </c>
      <c r="H21" s="50"/>
      <c r="I21" s="50"/>
    </row>
    <row r="22" spans="1:9" ht="15" customHeight="1" x14ac:dyDescent="0.2">
      <c r="A22" s="39"/>
      <c r="B22" s="35" t="s">
        <v>37</v>
      </c>
      <c r="C22" s="68" t="s">
        <v>38</v>
      </c>
      <c r="D22" s="68"/>
      <c r="E22" s="53">
        <f>SUM(E10:E21)</f>
        <v>583</v>
      </c>
      <c r="F22" s="54">
        <f>SUM(F10:F21)</f>
        <v>167.21099999999998</v>
      </c>
      <c r="G22" s="33"/>
      <c r="H22" s="54">
        <f>SUM(H10:H21)</f>
        <v>0</v>
      </c>
      <c r="I22" s="54">
        <f>SUM(I10:I21)</f>
        <v>0</v>
      </c>
    </row>
    <row r="23" spans="1:9" ht="8.25" customHeight="1" x14ac:dyDescent="0.2">
      <c r="A23" s="35"/>
      <c r="B23" s="10"/>
      <c r="C23" s="10"/>
      <c r="D23" s="10"/>
      <c r="E23" s="36"/>
      <c r="F23" s="37"/>
      <c r="G23" s="37"/>
      <c r="H23" s="37"/>
      <c r="I23" s="37"/>
    </row>
    <row r="24" spans="1:9" ht="15" customHeight="1" x14ac:dyDescent="0.2">
      <c r="A24" s="39" t="s">
        <v>39</v>
      </c>
      <c r="B24" s="9" t="s">
        <v>40</v>
      </c>
      <c r="C24" s="9"/>
      <c r="D24" s="9"/>
      <c r="E24" s="40"/>
      <c r="F24" s="41"/>
      <c r="G24" s="41"/>
      <c r="H24" s="41"/>
      <c r="I24" s="41"/>
    </row>
    <row r="25" spans="1:9" ht="15" customHeight="1" x14ac:dyDescent="0.2">
      <c r="A25" s="43"/>
      <c r="B25" s="44" t="s">
        <v>21</v>
      </c>
      <c r="C25" s="8" t="s">
        <v>41</v>
      </c>
      <c r="D25" s="8"/>
      <c r="E25" s="45"/>
      <c r="F25" s="46"/>
      <c r="G25" s="46"/>
      <c r="H25" s="46"/>
      <c r="I25" s="46"/>
    </row>
    <row r="26" spans="1:9" ht="15" customHeight="1" x14ac:dyDescent="0.2">
      <c r="A26" s="43"/>
      <c r="B26" s="52"/>
      <c r="C26" s="69" t="s">
        <v>42</v>
      </c>
      <c r="D26" s="69"/>
      <c r="E26" s="49">
        <v>178</v>
      </c>
      <c r="F26" s="50">
        <v>1.0840000000000001</v>
      </c>
      <c r="G26" s="50">
        <f>IF(E26=0,0,+F26*1000/E26)</f>
        <v>6.0898876404494384</v>
      </c>
      <c r="H26" s="50"/>
      <c r="I26" s="50"/>
    </row>
    <row r="27" spans="1:9" ht="15" customHeight="1" x14ac:dyDescent="0.2">
      <c r="A27" s="43"/>
      <c r="B27" s="48"/>
      <c r="C27" s="69" t="s">
        <v>43</v>
      </c>
      <c r="D27" s="69"/>
      <c r="E27" s="49">
        <v>113</v>
      </c>
      <c r="F27" s="50">
        <v>0.95199999999999996</v>
      </c>
      <c r="G27" s="50">
        <f>IF(E27=0,0,+F27*1000/E27)</f>
        <v>8.4247787610619476</v>
      </c>
      <c r="H27" s="50"/>
      <c r="I27" s="50"/>
    </row>
    <row r="28" spans="1:9" ht="15" customHeight="1" x14ac:dyDescent="0.2">
      <c r="A28" s="43"/>
      <c r="B28" s="48"/>
      <c r="C28" s="69" t="s">
        <v>44</v>
      </c>
      <c r="D28" s="69"/>
      <c r="E28" s="49">
        <v>6</v>
      </c>
      <c r="F28" s="50">
        <v>7.2999999999999995E-2</v>
      </c>
      <c r="G28" s="50">
        <f>IF(E28=0,0,+F28*1000/E28)</f>
        <v>12.166666666666666</v>
      </c>
      <c r="H28" s="50"/>
      <c r="I28" s="50"/>
    </row>
    <row r="29" spans="1:9" ht="15" customHeight="1" x14ac:dyDescent="0.2">
      <c r="A29" s="43"/>
      <c r="B29" s="51"/>
      <c r="C29" s="69" t="s">
        <v>45</v>
      </c>
      <c r="D29" s="69"/>
      <c r="E29" s="49">
        <v>25</v>
      </c>
      <c r="F29" s="50">
        <v>0.39900000000000002</v>
      </c>
      <c r="G29" s="50">
        <f>IF(E29=0,0,+F29*1000/E29)</f>
        <v>15.96</v>
      </c>
      <c r="H29" s="50"/>
      <c r="I29" s="50"/>
    </row>
    <row r="30" spans="1:9" ht="15" customHeight="1" x14ac:dyDescent="0.2">
      <c r="A30" s="55"/>
      <c r="B30" s="38" t="s">
        <v>25</v>
      </c>
      <c r="C30" s="8" t="s">
        <v>46</v>
      </c>
      <c r="D30" s="8"/>
      <c r="E30" s="49">
        <v>39</v>
      </c>
      <c r="F30" s="50">
        <v>1.1519999999999999</v>
      </c>
      <c r="G30" s="50">
        <f>IF(E30=0,0,+F30*1000/E30)</f>
        <v>29.53846153846154</v>
      </c>
      <c r="H30" s="50"/>
      <c r="I30" s="50"/>
    </row>
    <row r="31" spans="1:9" ht="15" customHeight="1" x14ac:dyDescent="0.2">
      <c r="A31" s="39"/>
      <c r="B31" s="35" t="s">
        <v>37</v>
      </c>
      <c r="C31" s="68" t="s">
        <v>47</v>
      </c>
      <c r="D31" s="68"/>
      <c r="E31" s="53">
        <f>SUM(E26:E30)</f>
        <v>361</v>
      </c>
      <c r="F31" s="54">
        <f>SUM(F26:F30)</f>
        <v>3.66</v>
      </c>
      <c r="G31" s="33"/>
      <c r="H31" s="54">
        <f>SUM(H26:H30)</f>
        <v>0</v>
      </c>
      <c r="I31" s="54">
        <f>SUM(I26:I30)</f>
        <v>0</v>
      </c>
    </row>
    <row r="32" spans="1:9" ht="9" customHeight="1" x14ac:dyDescent="0.2">
      <c r="A32" s="35"/>
      <c r="B32" s="10"/>
      <c r="C32" s="10"/>
      <c r="D32" s="10"/>
      <c r="E32" s="36"/>
      <c r="F32" s="37"/>
      <c r="G32" s="37"/>
      <c r="H32" s="37"/>
      <c r="I32" s="37"/>
    </row>
    <row r="33" spans="1:9" ht="15" customHeight="1" x14ac:dyDescent="0.2">
      <c r="A33" s="39" t="s">
        <v>48</v>
      </c>
      <c r="B33" s="9" t="s">
        <v>49</v>
      </c>
      <c r="C33" s="9"/>
      <c r="D33" s="9"/>
      <c r="E33" s="45"/>
      <c r="F33" s="46"/>
      <c r="G33" s="46"/>
      <c r="H33" s="46"/>
      <c r="I33" s="46"/>
    </row>
    <row r="34" spans="1:9" ht="15" customHeight="1" x14ac:dyDescent="0.2">
      <c r="A34" s="43"/>
      <c r="B34" s="44" t="s">
        <v>21</v>
      </c>
      <c r="C34" s="8" t="s">
        <v>50</v>
      </c>
      <c r="D34" s="8"/>
      <c r="E34" s="49">
        <v>99</v>
      </c>
      <c r="F34" s="50">
        <v>0.54800000000000004</v>
      </c>
      <c r="G34" s="50">
        <f>IF(E34=0,0,+F34*1000/E34)</f>
        <v>5.5353535353535355</v>
      </c>
      <c r="H34" s="50"/>
      <c r="I34" s="50"/>
    </row>
    <row r="35" spans="1:9" ht="15" customHeight="1" x14ac:dyDescent="0.2">
      <c r="A35" s="43"/>
      <c r="B35" s="56" t="s">
        <v>25</v>
      </c>
      <c r="C35" s="8" t="s">
        <v>51</v>
      </c>
      <c r="D35" s="8"/>
      <c r="E35" s="49">
        <v>52</v>
      </c>
      <c r="F35" s="50">
        <v>0.84599999999999997</v>
      </c>
      <c r="G35" s="50">
        <f>IF(E35=0,0,+F35*1000/E35)</f>
        <v>16.26923076923077</v>
      </c>
      <c r="H35" s="50"/>
      <c r="I35" s="50"/>
    </row>
    <row r="36" spans="1:9" ht="15" customHeight="1" x14ac:dyDescent="0.2">
      <c r="A36" s="43"/>
      <c r="B36" s="56" t="s">
        <v>27</v>
      </c>
      <c r="C36" s="8" t="s">
        <v>52</v>
      </c>
      <c r="D36" s="8"/>
      <c r="E36" s="49">
        <v>138</v>
      </c>
      <c r="F36" s="50">
        <v>3.9590000000000001</v>
      </c>
      <c r="G36" s="50">
        <f>IF(E36=0,0,+F36*1000/E36)</f>
        <v>28.688405797101449</v>
      </c>
      <c r="H36" s="50"/>
      <c r="I36" s="57"/>
    </row>
    <row r="37" spans="1:9" ht="15" customHeight="1" x14ac:dyDescent="0.2">
      <c r="A37" s="58"/>
      <c r="B37" s="58" t="s">
        <v>37</v>
      </c>
      <c r="C37" s="68" t="s">
        <v>53</v>
      </c>
      <c r="D37" s="68"/>
      <c r="E37" s="53">
        <f>SUM(E34:E36)</f>
        <v>289</v>
      </c>
      <c r="F37" s="54">
        <f>SUM(F34:F36)</f>
        <v>5.3529999999999998</v>
      </c>
      <c r="G37" s="33"/>
      <c r="H37" s="59">
        <f>SUM(H34:H36)</f>
        <v>0</v>
      </c>
      <c r="I37" s="28">
        <f>SUM(I34:I36)</f>
        <v>0</v>
      </c>
    </row>
    <row r="38" spans="1:9" ht="9.75" customHeight="1" x14ac:dyDescent="0.2">
      <c r="A38" s="35"/>
      <c r="B38" s="70"/>
      <c r="C38" s="70"/>
      <c r="D38" s="70"/>
      <c r="E38" s="36"/>
      <c r="F38" s="37"/>
      <c r="G38" s="37"/>
      <c r="H38" s="37"/>
      <c r="I38" s="37"/>
    </row>
    <row r="39" spans="1:9" ht="15" customHeight="1" x14ac:dyDescent="0.2">
      <c r="A39" s="39" t="s">
        <v>54</v>
      </c>
      <c r="B39" s="71" t="s">
        <v>55</v>
      </c>
      <c r="C39" s="71"/>
      <c r="D39" s="71"/>
      <c r="E39" s="45"/>
      <c r="F39" s="46"/>
      <c r="G39" s="46"/>
      <c r="H39" s="46"/>
      <c r="I39" s="46"/>
    </row>
    <row r="40" spans="1:9" ht="15" customHeight="1" x14ac:dyDescent="0.2">
      <c r="A40" s="55"/>
      <c r="B40" s="44" t="s">
        <v>21</v>
      </c>
      <c r="C40" s="8" t="s">
        <v>56</v>
      </c>
      <c r="D40" s="8"/>
      <c r="E40" s="49">
        <v>68</v>
      </c>
      <c r="F40" s="50">
        <v>1.1741999999999999</v>
      </c>
      <c r="G40" s="50">
        <f>IF(E40=0,0,+F40*1000/E40)</f>
        <v>17.267647058823528</v>
      </c>
      <c r="H40" s="50"/>
      <c r="I40" s="50"/>
    </row>
    <row r="41" spans="1:9" ht="15" customHeight="1" x14ac:dyDescent="0.2">
      <c r="A41" s="55"/>
      <c r="B41" s="56" t="s">
        <v>25</v>
      </c>
      <c r="C41" s="8" t="s">
        <v>57</v>
      </c>
      <c r="D41" s="8"/>
      <c r="E41" s="49">
        <v>655</v>
      </c>
      <c r="F41" s="50">
        <v>51.831000000000003</v>
      </c>
      <c r="G41" s="50">
        <f>IF(E41=0,0,+F41*1000/E41)</f>
        <v>79.131297709923658</v>
      </c>
      <c r="H41" s="50"/>
      <c r="I41" s="50"/>
    </row>
    <row r="42" spans="1:9" ht="15" customHeight="1" x14ac:dyDescent="0.2">
      <c r="A42" s="55"/>
      <c r="B42" s="56" t="s">
        <v>27</v>
      </c>
      <c r="C42" s="8" t="s">
        <v>58</v>
      </c>
      <c r="D42" s="8"/>
      <c r="E42" s="49">
        <v>44</v>
      </c>
      <c r="F42" s="50">
        <v>7.4349999999999996</v>
      </c>
      <c r="G42" s="50">
        <f>IF(E42=0,0,+F42*1000/E42)</f>
        <v>168.97727272727272</v>
      </c>
      <c r="H42" s="50"/>
      <c r="I42" s="50"/>
    </row>
    <row r="43" spans="1:9" ht="15" customHeight="1" x14ac:dyDescent="0.2">
      <c r="A43" s="39"/>
      <c r="B43" s="58" t="s">
        <v>37</v>
      </c>
      <c r="C43" s="68" t="s">
        <v>59</v>
      </c>
      <c r="D43" s="68"/>
      <c r="E43" s="53">
        <f>SUM(E40:E42)</f>
        <v>767</v>
      </c>
      <c r="F43" s="54">
        <f>SUM(F40:F42)</f>
        <v>60.440200000000004</v>
      </c>
      <c r="G43" s="60"/>
      <c r="H43" s="54">
        <f>SUM(H40:H42)</f>
        <v>0</v>
      </c>
      <c r="I43" s="54">
        <f>SUM(I40:I42)</f>
        <v>0</v>
      </c>
    </row>
    <row r="44" spans="1:9" ht="9" customHeight="1" x14ac:dyDescent="0.2">
      <c r="A44" s="35"/>
      <c r="B44" s="10"/>
      <c r="C44" s="10"/>
      <c r="D44" s="10"/>
      <c r="E44" s="36"/>
      <c r="F44" s="37"/>
      <c r="G44" s="38"/>
      <c r="H44" s="37"/>
      <c r="I44" s="37"/>
    </row>
    <row r="45" spans="1:9" ht="15" customHeight="1" x14ac:dyDescent="0.2">
      <c r="A45" s="39" t="s">
        <v>60</v>
      </c>
      <c r="B45" s="71" t="s">
        <v>61</v>
      </c>
      <c r="C45" s="71"/>
      <c r="D45" s="71"/>
      <c r="E45" s="45"/>
      <c r="F45" s="46"/>
      <c r="G45" s="47"/>
      <c r="H45" s="46"/>
      <c r="I45" s="46"/>
    </row>
    <row r="46" spans="1:9" ht="15" customHeight="1" x14ac:dyDescent="0.2">
      <c r="A46" s="55"/>
      <c r="B46" s="56" t="s">
        <v>21</v>
      </c>
      <c r="C46" s="8" t="s">
        <v>62</v>
      </c>
      <c r="D46" s="8"/>
      <c r="E46" s="49"/>
      <c r="F46" s="50"/>
      <c r="G46" s="50">
        <f>IF(E46=0,0,+F46*1000/E46)</f>
        <v>0</v>
      </c>
      <c r="H46" s="50"/>
      <c r="I46" s="50"/>
    </row>
    <row r="47" spans="1:9" ht="15" customHeight="1" x14ac:dyDescent="0.2">
      <c r="A47" s="55"/>
      <c r="B47" s="56" t="s">
        <v>25</v>
      </c>
      <c r="C47" s="8" t="s">
        <v>63</v>
      </c>
      <c r="D47" s="8"/>
      <c r="E47" s="49"/>
      <c r="F47" s="50"/>
      <c r="G47" s="50">
        <f>IF(E47=0,0,+F47*1000/E47)</f>
        <v>0</v>
      </c>
      <c r="H47" s="50"/>
      <c r="I47" s="50"/>
    </row>
    <row r="48" spans="1:9" ht="15" customHeight="1" x14ac:dyDescent="0.2">
      <c r="A48" s="39"/>
      <c r="B48" s="58" t="s">
        <v>37</v>
      </c>
      <c r="C48" s="68" t="s">
        <v>64</v>
      </c>
      <c r="D48" s="68"/>
      <c r="E48" s="53">
        <f>SUM(E46:E47)</f>
        <v>0</v>
      </c>
      <c r="F48" s="54">
        <f>SUM(F46:F47)</f>
        <v>0</v>
      </c>
      <c r="G48" s="34"/>
      <c r="H48" s="54">
        <f>SUM(H46:H47)</f>
        <v>0</v>
      </c>
      <c r="I48" s="54">
        <f>SUM(I46:I47)</f>
        <v>0</v>
      </c>
    </row>
    <row r="49" spans="1:9" ht="19.5" customHeight="1" x14ac:dyDescent="0.2">
      <c r="A49" s="72" t="s">
        <v>65</v>
      </c>
      <c r="B49" s="72"/>
      <c r="C49" s="72"/>
      <c r="D49" s="72"/>
      <c r="E49" s="72"/>
      <c r="F49" s="72"/>
      <c r="G49" s="72"/>
      <c r="H49" s="72"/>
      <c r="I49" s="72"/>
    </row>
    <row r="50" spans="1:9" ht="15" customHeight="1" x14ac:dyDescent="0.2">
      <c r="A50" s="27" t="s">
        <v>66</v>
      </c>
      <c r="B50" s="71" t="s">
        <v>67</v>
      </c>
      <c r="C50" s="71"/>
      <c r="D50" s="71"/>
      <c r="E50" s="61" t="s">
        <v>68</v>
      </c>
      <c r="F50" s="62" t="s">
        <v>18</v>
      </c>
      <c r="G50" s="63" t="s">
        <v>18</v>
      </c>
      <c r="H50" s="62" t="s">
        <v>18</v>
      </c>
      <c r="I50" s="62" t="s">
        <v>18</v>
      </c>
    </row>
    <row r="51" spans="1:9" ht="15" customHeight="1" x14ac:dyDescent="0.2">
      <c r="A51" s="55"/>
      <c r="B51" s="56" t="s">
        <v>21</v>
      </c>
      <c r="C51" s="8" t="s">
        <v>69</v>
      </c>
      <c r="D51" s="8"/>
      <c r="E51" s="50">
        <v>81.739999999999995</v>
      </c>
      <c r="F51" s="50">
        <v>147132</v>
      </c>
      <c r="G51" s="50">
        <f>IF(E51=0,0,+F51/(E51*1000))</f>
        <v>1.8</v>
      </c>
      <c r="H51" s="50"/>
      <c r="I51" s="50"/>
    </row>
    <row r="52" spans="1:9" ht="15" customHeight="1" x14ac:dyDescent="0.2">
      <c r="A52" s="55"/>
      <c r="B52" s="56" t="s">
        <v>25</v>
      </c>
      <c r="C52" s="8" t="s">
        <v>70</v>
      </c>
      <c r="D52" s="8"/>
      <c r="E52" s="50">
        <v>21.91</v>
      </c>
      <c r="F52" s="50">
        <v>30674</v>
      </c>
      <c r="G52" s="50">
        <f>IF(E52=0,0,+F52/(E52*1000))</f>
        <v>1.4</v>
      </c>
      <c r="H52" s="50"/>
      <c r="I52" s="50"/>
    </row>
    <row r="53" spans="1:9" ht="15" customHeight="1" x14ac:dyDescent="0.2">
      <c r="A53" s="55"/>
      <c r="B53" s="56" t="s">
        <v>27</v>
      </c>
      <c r="C53" s="8" t="s">
        <v>71</v>
      </c>
      <c r="D53" s="8"/>
      <c r="E53" s="50"/>
      <c r="F53" s="50"/>
      <c r="G53" s="50">
        <f>IF(E53=0,0,+F53/(E53*1000))</f>
        <v>0</v>
      </c>
      <c r="H53" s="50"/>
      <c r="I53" s="50"/>
    </row>
    <row r="54" spans="1:9" ht="15" customHeight="1" x14ac:dyDescent="0.2">
      <c r="A54" s="55"/>
      <c r="B54" s="56" t="s">
        <v>30</v>
      </c>
      <c r="C54" s="8" t="s">
        <v>72</v>
      </c>
      <c r="D54" s="8"/>
      <c r="E54" s="50"/>
      <c r="F54" s="50"/>
      <c r="G54" s="50">
        <f>IF(E54=0,0,+F54/(E54*1000))</f>
        <v>0</v>
      </c>
      <c r="H54" s="50"/>
      <c r="I54" s="50"/>
    </row>
    <row r="55" spans="1:9" ht="15" customHeight="1" x14ac:dyDescent="0.2">
      <c r="A55" s="55"/>
      <c r="B55" s="56" t="s">
        <v>33</v>
      </c>
      <c r="C55" s="8" t="s">
        <v>73</v>
      </c>
      <c r="D55" s="8"/>
      <c r="E55" s="50"/>
      <c r="F55" s="50"/>
      <c r="G55" s="50">
        <f>IF(E55=0,0,+F55/(E55*1000))</f>
        <v>0</v>
      </c>
      <c r="H55" s="50"/>
      <c r="I55" s="50"/>
    </row>
    <row r="56" spans="1:9" ht="15" customHeight="1" x14ac:dyDescent="0.2">
      <c r="A56" s="39"/>
      <c r="B56" s="58" t="s">
        <v>37</v>
      </c>
      <c r="C56" s="68" t="s">
        <v>74</v>
      </c>
      <c r="D56" s="68"/>
      <c r="E56" s="54">
        <f>SUM(E51:E55)</f>
        <v>103.64999999999999</v>
      </c>
      <c r="F56" s="54">
        <f>SUM(F51:F55)</f>
        <v>177806</v>
      </c>
      <c r="G56" s="34"/>
      <c r="H56" s="54">
        <f>SUM(H51:H55)</f>
        <v>0</v>
      </c>
      <c r="I56" s="54">
        <f>SUM(I51:I55)</f>
        <v>0</v>
      </c>
    </row>
    <row r="57" spans="1:9" ht="7.5" customHeight="1" x14ac:dyDescent="0.2">
      <c r="A57" s="35"/>
      <c r="B57" s="10"/>
      <c r="C57" s="10"/>
      <c r="D57" s="10"/>
      <c r="E57" s="37"/>
      <c r="F57" s="37"/>
      <c r="G57" s="38"/>
      <c r="H57" s="37"/>
      <c r="I57" s="37"/>
    </row>
    <row r="58" spans="1:9" ht="15" customHeight="1" x14ac:dyDescent="0.2">
      <c r="A58" s="39" t="s">
        <v>75</v>
      </c>
      <c r="B58" s="71" t="s">
        <v>76</v>
      </c>
      <c r="C58" s="71"/>
      <c r="D58" s="71"/>
      <c r="E58" s="54">
        <v>0.56000000000000005</v>
      </c>
      <c r="F58" s="64">
        <v>784</v>
      </c>
      <c r="G58" s="54">
        <f>IF(E58=0,0,+F58/(E58*1000))</f>
        <v>1.4</v>
      </c>
      <c r="H58" s="64"/>
      <c r="I58" s="54"/>
    </row>
    <row r="59" spans="1:9" ht="20.25" customHeight="1" x14ac:dyDescent="0.2">
      <c r="A59" s="65"/>
      <c r="B59" s="65"/>
      <c r="C59" s="65"/>
      <c r="D59" s="65"/>
      <c r="E59" s="66"/>
      <c r="F59" s="67"/>
      <c r="G59" s="65"/>
      <c r="H59" s="67"/>
      <c r="I59" s="67"/>
    </row>
    <row r="60" spans="1:9" x14ac:dyDescent="0.2">
      <c r="A60" s="18" t="s">
        <v>77</v>
      </c>
    </row>
    <row r="61" spans="1:9" x14ac:dyDescent="0.2">
      <c r="A61" s="18" t="s">
        <v>78</v>
      </c>
    </row>
  </sheetData>
  <sheetProtection algorithmName="SHA-512" hashValue="2m9TYn2HgGxlErIPmZgKwpztsIJ/KtGOHduPYLR1Wg1WjY1iLbAw7sZipw3Dx9Rd7eUvFVmtjNuAhEEou/gVyw==" saltValue="pjzcIpbI+TKPzC6+O+lRuQ==" spinCount="100000" sheet="1" objects="1" scenarios="1"/>
  <protectedRanges>
    <protectedRange sqref="E2" name="Rango_titulo"/>
    <protectedRange sqref="E58:F59 H58:I59" name="Rango_co"/>
    <protectedRange sqref="E51:F55 H51:I55" name="Rango_av"/>
    <protectedRange sqref="E46:F47 H46:I47" name="Rango_eq"/>
    <protectedRange sqref="E40:F42 H40:I42" name="Rango_po"/>
    <protectedRange sqref="E34:F36 H34:I36" name="Rango_Ca"/>
    <protectedRange sqref="E26:F30 H26:I30" name="Rango_ov"/>
    <protectedRange sqref="E10:F11 H10:I11 E13:F18 H13:I18 E20:F21 H20:I21" name="Rango_bo"/>
  </protectedRanges>
  <mergeCells count="70">
    <mergeCell ref="C56:D56"/>
    <mergeCell ref="B57:D57"/>
    <mergeCell ref="B58:D58"/>
    <mergeCell ref="C51:D51"/>
    <mergeCell ref="C52:D52"/>
    <mergeCell ref="C53:D53"/>
    <mergeCell ref="C54:D54"/>
    <mergeCell ref="C55:D55"/>
    <mergeCell ref="C46:D46"/>
    <mergeCell ref="C47:D47"/>
    <mergeCell ref="C48:D48"/>
    <mergeCell ref="A49:I49"/>
    <mergeCell ref="B50:D50"/>
    <mergeCell ref="C41:D41"/>
    <mergeCell ref="C42:D42"/>
    <mergeCell ref="C43:D43"/>
    <mergeCell ref="B44:D44"/>
    <mergeCell ref="B45:D45"/>
    <mergeCell ref="C36:D36"/>
    <mergeCell ref="C37:D37"/>
    <mergeCell ref="B38:D38"/>
    <mergeCell ref="B39:D39"/>
    <mergeCell ref="C40:D40"/>
    <mergeCell ref="C31:D31"/>
    <mergeCell ref="B32:D32"/>
    <mergeCell ref="B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B23:D23"/>
    <mergeCell ref="B24:D24"/>
    <mergeCell ref="C25:D25"/>
    <mergeCell ref="H17:H18"/>
    <mergeCell ref="I17:I18"/>
    <mergeCell ref="C18:D18"/>
    <mergeCell ref="C19:D19"/>
    <mergeCell ref="C20:D20"/>
    <mergeCell ref="A17:A18"/>
    <mergeCell ref="C17:D17"/>
    <mergeCell ref="E17:E18"/>
    <mergeCell ref="F17:F18"/>
    <mergeCell ref="G17:G18"/>
    <mergeCell ref="E15:E16"/>
    <mergeCell ref="F15:F16"/>
    <mergeCell ref="G15:G16"/>
    <mergeCell ref="H15:H16"/>
    <mergeCell ref="I15:I16"/>
    <mergeCell ref="C12:D12"/>
    <mergeCell ref="C13:D13"/>
    <mergeCell ref="C14:D14"/>
    <mergeCell ref="A15:A16"/>
    <mergeCell ref="C15:D15"/>
    <mergeCell ref="C16:D16"/>
    <mergeCell ref="B7:D7"/>
    <mergeCell ref="B8:D8"/>
    <mergeCell ref="C9:D9"/>
    <mergeCell ref="C10:D10"/>
    <mergeCell ref="C11:D11"/>
    <mergeCell ref="A3:A6"/>
    <mergeCell ref="B3:D3"/>
    <mergeCell ref="E3:I3"/>
    <mergeCell ref="B4:D6"/>
    <mergeCell ref="E4:G4"/>
    <mergeCell ref="H4:I4"/>
  </mergeCells>
  <printOptions horizontalCentered="1"/>
  <pageMargins left="1" right="1" top="1" bottom="1" header="0.51180555555555496" footer="0.51180555555555496"/>
  <pageSetup paperSize="9" scale="7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Formulario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gytita</dc:creator>
  <dc:description/>
  <cp:lastModifiedBy>Loly Franz</cp:lastModifiedBy>
  <cp:revision>2</cp:revision>
  <dcterms:created xsi:type="dcterms:W3CDTF">2020-03-24T18:20:51Z</dcterms:created>
  <dcterms:modified xsi:type="dcterms:W3CDTF">2022-02-02T14:37:20Z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